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2023\ANEXOS PP021_2023\"/>
    </mc:Choice>
  </mc:AlternateContent>
  <bookViews>
    <workbookView xWindow="0" yWindow="0" windowWidth="24000" windowHeight="9030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H66" i="1"/>
  <c r="I139" i="1"/>
  <c r="E19" i="1" l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G24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<sst xmlns="http://schemas.openxmlformats.org/spreadsheetml/2006/main" count="317" uniqueCount="188">
  <si>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</si>
  <si>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</si>
  <si>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</si>
  <si>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</si>
  <si>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</si>
  <si>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</si>
  <si>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</si>
  <si>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</si>
  <si>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</si>
  <si>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</si>
  <si>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</si>
  <si>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</si>
  <si>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</si>
  <si>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</si>
  <si>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</si>
  <si>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</si>
  <si>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</si>
  <si>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</si>
  <si>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</si>
  <si>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</si>
  <si>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</si>
  <si>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</si>
  <si>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</si>
  <si>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</si>
  <si>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</si>
  <si>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</si>
  <si>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</si>
  <si>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</si>
  <si>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</si>
  <si>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</si>
  <si>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</si>
  <si>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</si>
  <si>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</si>
  <si>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</si>
  <si>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</si>
  <si>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</si>
  <si>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</si>
  <si>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</si>
  <si>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</si>
  <si>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</si>
  <si>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</si>
  <si>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</si>
  <si>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</si>
  <si>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</si>
  <si>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</si>
  <si>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</si>
  <si>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</si>
  <si>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</si>
  <si>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</si>
  <si>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</si>
  <si>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</si>
  <si>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</si>
  <si>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</si>
  <si>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</si>
  <si>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</si>
  <si>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</si>
  <si>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</si>
  <si>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</si>
  <si>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</si>
  <si>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</si>
  <si>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</si>
  <si>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</si>
  <si>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</si>
  <si>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</si>
  <si>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</si>
  <si>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</si>
  <si>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</si>
  <si>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</si>
  <si>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</si>
  <si>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</si>
  <si>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</si>
  <si>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</si>
  <si>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</si>
  <si>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</si>
  <si>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</si>
  <si>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</si>
  <si>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</si>
  <si>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</si>
  <si>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</si>
  <si>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</si>
  <si>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</si>
  <si>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</si>
  <si>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</si>
  <si>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</si>
  <si>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</si>
  <si>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</si>
  <si>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</si>
  <si>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</si>
  <si>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</si>
  <si>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</si>
  <si>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</si>
  <si>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</si>
  <si>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</si>
  <si>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</si>
  <si>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</si>
  <si>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</si>
  <si>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</si>
  <si>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</si>
  <si>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</si>
  <si>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</si>
  <si>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</si>
  <si>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</si>
  <si>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</si>
  <si>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</si>
  <si>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</si>
  <si>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</si>
  <si>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</si>
  <si>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</si>
  <si>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</si>
  <si>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</si>
  <si>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</si>
  <si>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</si>
  <si>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</si>
  <si>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</si>
  <si>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</si>
  <si>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</si>
  <si>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</si>
  <si>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</si>
  <si>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</si>
  <si>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</si>
  <si>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</si>
  <si>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</si>
  <si>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</si>
  <si>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</si>
  <si>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</si>
  <si>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</si>
  <si>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</si>
  <si>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</si>
  <si>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</si>
  <si>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</si>
  <si>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</si>
  <si>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</si>
  <si>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</si>
  <si>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</si>
  <si>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</si>
  <si>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</si>
  <si>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</si>
  <si>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</si>
  <si>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</si>
  <si>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</si>
  <si>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</si>
  <si>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</si>
  <si>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</si>
  <si>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</si>
  <si>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</si>
  <si>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</si>
  <si>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</si>
  <si>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</si>
  <si>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</si>
  <si>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</si>
  <si>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</si>
  <si>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</si>
  <si>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</si>
  <si>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</si>
  <si>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</si>
  <si>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</si>
  <si>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</si>
  <si>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</si>
  <si>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</si>
  <si>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</si>
  <si>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</si>
  <si>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</si>
  <si>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</si>
  <si>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</si>
  <si>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</si>
  <si>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</si>
  <si>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</si>
  <si>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</si>
  <si>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</si>
  <si>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</si>
  <si>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</si>
  <si>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</si>
  <si>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</si>
  <si>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</si>
  <si>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</si>
  <si>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</si>
  <si>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</si>
  <si>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</si>
  <si>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</si>
  <si>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</si>
  <si>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</si>
  <si>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</si>
  <si>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</si>
  <si>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</si>
  <si>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</si>
  <si>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</si>
  <si>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DENTRO DO MUNICÍPIO DE TAQUARI(RS)</t>
  </si>
  <si>
    <t>Transporte emergencial para dentro do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</si>
</sst>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view="pageBreakPreview" topLeftCell="A4" zoomScale="120" zoomScaleNormal="120" zoomScaleSheetLayoutView="120" workbookViewId="0">
      <selection activeCell="A5" sqref="A5:H5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5530.4926999999998</v>
      </c>
      <c r="D9" s="13">
        <f>((C9*100)/($C$24))/100</f>
        <v>0.20749555488132335</v>
      </c>
      <c r="E9" s="70">
        <f>G66</f>
        <v>5530.4926999999998</v>
      </c>
      <c r="F9" s="13">
        <f>((E9*100)/($E$24))/100</f>
        <v>0.22064949679148349</v>
      </c>
      <c r="G9" s="70">
        <f>SUM(G10:G12)</f>
        <v>4507.5173999999997</v>
      </c>
      <c r="H9" s="13">
        <f>((G9*100)/($G$24))/100</f>
        <v>0.18354472719725951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0.17327572023690593</v>
      </c>
      <c r="E10" s="71">
        <f>G49</f>
        <v>4618.4126999999999</v>
      </c>
      <c r="F10" s="92">
        <f t="shared" ref="F10:F22" si="0">((E10*100)/($E$24))/100</f>
        <v>0.18426033511090187</v>
      </c>
      <c r="G10" s="71">
        <f>G54</f>
        <v>3595.4373999999998</v>
      </c>
      <c r="H10" s="92">
        <f t="shared" ref="H10:H19" si="1">((G10*100)/($G$24))/100</f>
        <v>0.14640510910458693</v>
      </c>
    </row>
    <row r="11" spans="1:8" ht="12.6" customHeight="1">
      <c r="A11" s="107" t="s">
        <v>17</v>
      </c>
      <c r="B11" s="108"/>
      <c r="C11" s="91">
        <f>G60</f>
        <v>54.08</v>
      </c>
      <c r="D11" s="92">
        <f t="shared" ref="D11:D21" si="2">((C11*100)/($C$24))/100</f>
        <v>2.0289981773200724E-3</v>
      </c>
      <c r="E11" s="72">
        <f>G60</f>
        <v>54.08</v>
      </c>
      <c r="F11" s="92">
        <f t="shared" si="0"/>
        <v>2.1576241817448608E-3</v>
      </c>
      <c r="G11" s="72">
        <f>G60</f>
        <v>54.08</v>
      </c>
      <c r="H11" s="92">
        <f t="shared" si="1"/>
        <v>2.2021210271596058E-3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3.2190836467097299E-2</v>
      </c>
      <c r="E12" s="72">
        <f>F63</f>
        <v>858</v>
      </c>
      <c r="F12" s="92">
        <f t="shared" si="0"/>
        <v>3.4231537498836735E-2</v>
      </c>
      <c r="G12" s="72">
        <f>F63</f>
        <v>858</v>
      </c>
      <c r="H12" s="92">
        <f t="shared" si="1"/>
        <v>3.4937497065512975E-2</v>
      </c>
    </row>
    <row r="13" spans="1:8" ht="12.6" customHeight="1">
      <c r="A13" s="103" t="s">
        <v>19</v>
      </c>
      <c r="B13" s="104"/>
      <c r="C13" s="73">
        <f>SUM(C14:C19)</f>
        <v>14521.269166666667</v>
      </c>
      <c r="D13" s="13">
        <f t="shared" si="2"/>
        <v>0.54481561892642072</v>
      </c>
      <c r="E13" s="73">
        <f>SUM(E14:E19)</f>
        <v>14521.269166666667</v>
      </c>
      <c r="F13" s="13">
        <f>((E13*100)/($E$24))/100</f>
        <v>0.57935357809959409</v>
      </c>
      <c r="G13" s="73">
        <f>SUM(G14:G19)</f>
        <v>14521.269166666667</v>
      </c>
      <c r="H13" s="13">
        <f t="shared" si="1"/>
        <v>0.59130163041718031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0.18008859562012475</v>
      </c>
      <c r="E14" s="66">
        <f>G76</f>
        <v>4800</v>
      </c>
      <c r="F14" s="92">
        <f t="shared" si="0"/>
        <v>0.19150510488859712</v>
      </c>
      <c r="G14" s="66">
        <f>G76</f>
        <v>4800</v>
      </c>
      <c r="H14" s="92">
        <f t="shared" si="1"/>
        <v>0.19545452903783481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3.1365430403838393E-2</v>
      </c>
      <c r="E15" s="66">
        <f>G87</f>
        <v>836</v>
      </c>
      <c r="F15" s="92">
        <f t="shared" si="0"/>
        <v>3.3353805768097336E-2</v>
      </c>
      <c r="G15" s="66">
        <f>G87</f>
        <v>836</v>
      </c>
      <c r="H15" s="92">
        <f t="shared" si="1"/>
        <v>3.4041663807422899E-2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2.190587046893595E-2</v>
      </c>
      <c r="E16" s="66">
        <f>G97</f>
        <v>583.86916666666673</v>
      </c>
      <c r="F16" s="92">
        <f t="shared" si="0"/>
        <v>2.3294567917441208E-2</v>
      </c>
      <c r="G16" s="66">
        <f>G97</f>
        <v>583.86916666666673</v>
      </c>
      <c r="H16" s="92">
        <f t="shared" si="1"/>
        <v>2.3774973539697174E-2</v>
      </c>
    </row>
    <row r="17" spans="1:8" ht="12.6" customHeight="1">
      <c r="A17" s="107" t="s">
        <v>23</v>
      </c>
      <c r="B17" s="108"/>
      <c r="C17" s="66">
        <f>G112</f>
        <v>3907.7999999999997</v>
      </c>
      <c r="D17" s="92">
        <f t="shared" si="2"/>
        <v>0.14661462790923407</v>
      </c>
      <c r="E17" s="66">
        <f>G112</f>
        <v>3907.7999999999997</v>
      </c>
      <c r="F17" s="92">
        <f t="shared" si="0"/>
        <v>0.15590909351742913</v>
      </c>
      <c r="G17" s="66">
        <f>G112</f>
        <v>3907.7999999999997</v>
      </c>
      <c r="H17" s="92">
        <f t="shared" si="1"/>
        <v>0.15912441845292727</v>
      </c>
    </row>
    <row r="18" spans="1:8" ht="12.6" customHeight="1">
      <c r="A18" s="107" t="s">
        <v>24</v>
      </c>
      <c r="B18" s="108"/>
      <c r="C18" s="66">
        <f>H119</f>
        <v>3301.6</v>
      </c>
      <c r="D18" s="92">
        <f t="shared" si="2"/>
        <v>0.12387093902070914</v>
      </c>
      <c r="E18" s="66">
        <f>H119</f>
        <v>3301.6</v>
      </c>
      <c r="F18" s="92">
        <f t="shared" si="0"/>
        <v>0.13172359464587338</v>
      </c>
      <c r="G18" s="66">
        <f>H119</f>
        <v>3301.6</v>
      </c>
      <c r="H18" s="92">
        <f t="shared" si="1"/>
        <v>0.13444014022319073</v>
      </c>
    </row>
    <row r="19" spans="1:8" ht="12.6" customHeight="1">
      <c r="A19" s="107" t="s">
        <v>25</v>
      </c>
      <c r="B19" s="108"/>
      <c r="C19" s="66">
        <f>H127</f>
        <v>1092</v>
      </c>
      <c r="D19" s="92">
        <f t="shared" si="2"/>
        <v>4.0970155503578382E-2</v>
      </c>
      <c r="E19" s="66">
        <f>H127</f>
        <v>1092</v>
      </c>
      <c r="F19" s="92">
        <f t="shared" si="0"/>
        <v>4.3567411362155847E-2</v>
      </c>
      <c r="G19" s="66">
        <f>H127</f>
        <v>1092</v>
      </c>
      <c r="H19" s="92">
        <f t="shared" si="1"/>
        <v>4.4465905356107421E-2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3.261216874393355E-3</v>
      </c>
      <c r="E20" s="73">
        <f>H139</f>
        <v>86.923000000000002</v>
      </c>
      <c r="F20" s="13">
        <f t="shared" si="0"/>
        <v>3.4679579650482347E-3</v>
      </c>
      <c r="G20" s="73">
        <f>H139</f>
        <v>86.923000000000002</v>
      </c>
      <c r="H20" s="13">
        <f>((G20*100)/($G$24))/100</f>
        <v>3.5394779224074409E-3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0.24442760931786267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0.1965289671438743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5442.4320309160994</v>
      </c>
      <c r="H23" s="13">
        <f>((G23*100)/($G$24))/100</f>
        <v>0.22161416446315274</v>
      </c>
    </row>
    <row r="24" spans="1:8" ht="12.6" customHeight="1">
      <c r="A24" s="103" t="s">
        <v>30</v>
      </c>
      <c r="B24" s="104"/>
      <c r="C24" s="74">
        <f>SUM(C21,C20,C13,C9)</f>
        <v>26653.547846666665</v>
      </c>
      <c r="D24" s="13">
        <f>SUM(D9,D13,D20,D21)</f>
        <v>1</v>
      </c>
      <c r="E24" s="75">
        <f>SUM(E22,E20,E13,E9)</f>
        <v>25064.605994666665</v>
      </c>
      <c r="F24" s="13">
        <f>SUM(F9,F13,F20,F22)</f>
        <v>1.0000000000000002</v>
      </c>
      <c r="G24" s="74">
        <f>SUM(G23,G20,G13,G9)</f>
        <v>24558.141597582766</v>
      </c>
      <c r="H24" s="13">
        <f>SUM(H9,H13,H20,H23)</f>
        <v>0.99999999999999989</v>
      </c>
    </row>
    <row r="25" spans="1:8" ht="12.6" customHeight="1">
      <c r="A25" s="103" t="s">
        <v>31</v>
      </c>
      <c r="B25" s="104"/>
      <c r="C25" s="74">
        <f>C24/G37</f>
        <v>5.1256822782051277</v>
      </c>
      <c r="D25" s="6"/>
      <c r="E25" s="76">
        <f>E24/G37</f>
        <v>4.8201165374358972</v>
      </c>
      <c r="F25" s="6"/>
      <c r="G25" s="74">
        <f>G24/G37</f>
        <v>4.722719537996686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200</v>
      </c>
      <c r="G37" s="18">
        <f>F38*F37</f>
        <v>5200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26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0.88815628846153838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0.69143026923076922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26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52</v>
      </c>
      <c r="E59" s="38">
        <v>1.04</v>
      </c>
      <c r="F59" s="38">
        <f>D59*E59</f>
        <v>54.08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54.08</v>
      </c>
      <c r="H60" s="42">
        <f>G60/G37</f>
        <v>1.04E-2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0.16500000000000001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5530.4926999999998</v>
      </c>
      <c r="H66" s="37">
        <f>G66/G37</f>
        <v>1.0635562884615384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4507.5173999999997</v>
      </c>
      <c r="H67" s="37">
        <f>G67/G37</f>
        <v>0.86683026923076922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0.92307692307692313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0.16076923076923078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0.11228253205128207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5200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3.5</v>
      </c>
      <c r="E101" s="38">
        <v>5.09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5200</v>
      </c>
      <c r="E102" s="54">
        <v>0.72699999999999998</v>
      </c>
      <c r="F102" s="33">
        <f>D102*E102</f>
        <v>3780.4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5200</v>
      </c>
      <c r="E104" s="54">
        <v>2.1000000000000001E-2</v>
      </c>
      <c r="F104" s="38">
        <f>D104*E104</f>
        <v>109.2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5200</v>
      </c>
      <c r="E106" s="57">
        <v>1E-3</v>
      </c>
      <c r="F106" s="38">
        <f>D106*E106</f>
        <v>5.2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5200</v>
      </c>
      <c r="E108" s="57">
        <v>5.0000000000000001E-4</v>
      </c>
      <c r="F108" s="38">
        <f>D108*E108</f>
        <v>2.6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5200</v>
      </c>
      <c r="E110" s="54">
        <v>2E-3</v>
      </c>
      <c r="F110" s="38">
        <f>D110*E110</f>
        <v>10.4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0.75149999999999995</v>
      </c>
      <c r="F111" s="18">
        <f>SUM(F102:F110)</f>
        <v>3907.7999999999997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3907.7999999999997</v>
      </c>
      <c r="H112" s="37">
        <f>G112/C99</f>
        <v>0.75149999999999995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5200</v>
      </c>
      <c r="E115" s="20">
        <v>0.45</v>
      </c>
      <c r="F115" s="155">
        <f>D115*E115</f>
        <v>2340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26</v>
      </c>
      <c r="E117" s="89">
        <v>21.6</v>
      </c>
      <c r="F117" s="169">
        <f>D117*E117</f>
        <v>561.6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3301.6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3301.6</v>
      </c>
      <c r="I119" s="37">
        <f>H119/G37</f>
        <v>0.63492307692307692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1530.02</v>
      </c>
      <c r="F122" s="155">
        <f>D122*E122</f>
        <v>9180.119999999999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5200</v>
      </c>
      <c r="E126" s="79">
        <v>0.21</v>
      </c>
      <c r="F126" s="165">
        <f>D126*E126</f>
        <v>1092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1092</v>
      </c>
      <c r="I127" s="37">
        <f>H127/G37</f>
        <v>0.21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14521.269166666667</v>
      </c>
      <c r="I129" s="37">
        <f>H129/G37</f>
        <v>2.792551762820513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1.6715961538461537E-2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1.6715961538461537E-2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20138.684866666666</v>
      </c>
      <c r="I141" s="37">
        <f>H141/G37</f>
        <v>3.8728240128205127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19115.709566666668</v>
      </c>
      <c r="I142" s="37">
        <f>H142/G37</f>
        <v>3.6760979935897438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1.2528582653846154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1.2528582653846154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26653.547846666668</v>
      </c>
      <c r="I150" s="37">
        <f>H150/G37</f>
        <v>5.1256822782051286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5200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5.1256822782051286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0.9472925246153846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0.9472925246153846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25064.605994666665</v>
      </c>
      <c r="I162" s="37">
        <f>H162/G37</f>
        <v>4.8201165374358972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5200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4.8201165374358972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0.62236340442307692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0.62236340442307692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22351.999269666667</v>
      </c>
      <c r="I174" s="37">
        <f>H174/G37</f>
        <v>4.2984613980128206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22351.999269666667</v>
      </c>
      <c r="F180" s="155">
        <f>E180*0.0987</f>
        <v>2206.1423279160999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2206.1423279160999</v>
      </c>
      <c r="I181" s="37">
        <f>H181/G37</f>
        <v>0.42425813998386536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24558.141597582766</v>
      </c>
      <c r="I183" s="37">
        <f>H183/G37</f>
        <v>4.722719537996686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5200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4.722719537996686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2023-10-04T14:44:21Z</cp:lastPrinted>
  <dcterms:created xsi:type="dcterms:W3CDTF">2021-07-30T11:32:38Z</dcterms:created>
  <dcterms:modified xsi:type="dcterms:W3CDTF">2023-10-30T12:17:33Z</dcterms:modified>
</cp:coreProperties>
</file>