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80" windowHeight="8250" tabRatio="748"/>
  </bookViews>
  <sheets>
    <sheet name="Orçamento Geral" sheetId="12" r:id="rId1"/>
    <sheet name="Cronograma" sheetId="13" r:id="rId2"/>
  </sheets>
  <definedNames>
    <definedName name="_xlnm.Print_Area" localSheetId="1">Cronograma!$A$1:$G$11</definedName>
    <definedName name="_xlnm.Print_Area" localSheetId="0">'Orçamento Geral'!$A$1:$I$35</definedName>
  </definedNames>
  <calcPr calcId="124519"/>
</workbook>
</file>

<file path=xl/calcChain.xml><?xml version="1.0" encoding="utf-8"?>
<calcChain xmlns="http://schemas.openxmlformats.org/spreadsheetml/2006/main">
  <c r="C9" i="13"/>
  <c r="D9" s="1"/>
  <c r="G33" i="12"/>
  <c r="G9" i="13"/>
  <c r="G11"/>
  <c r="B8"/>
  <c r="B7"/>
  <c r="B6"/>
  <c r="G7"/>
  <c r="G8"/>
  <c r="G6"/>
  <c r="A2"/>
  <c r="E24" i="12"/>
  <c r="G23"/>
  <c r="F24"/>
  <c r="F29"/>
  <c r="F31" s="1"/>
  <c r="E29"/>
  <c r="E31" s="1"/>
  <c r="G28"/>
  <c r="C21"/>
  <c r="G24" l="1"/>
  <c r="G29"/>
  <c r="F15"/>
  <c r="E15"/>
  <c r="G14"/>
  <c r="G31" l="1"/>
  <c r="C8" i="13" s="1"/>
  <c r="G15" i="12"/>
  <c r="G12"/>
  <c r="G19"/>
  <c r="G21"/>
  <c r="F13" l="1"/>
  <c r="F17" s="1"/>
  <c r="E13"/>
  <c r="E17" s="1"/>
  <c r="E22"/>
  <c r="F22"/>
  <c r="F20"/>
  <c r="E20"/>
  <c r="F26" l="1"/>
  <c r="F33" s="1"/>
  <c r="E26"/>
  <c r="E33" s="1"/>
  <c r="G22"/>
  <c r="G20"/>
  <c r="G13"/>
  <c r="G17"/>
  <c r="C6" i="13" s="1"/>
  <c r="G26" i="12" l="1"/>
  <c r="C7" i="13" l="1"/>
  <c r="D7" l="1"/>
  <c r="D6"/>
  <c r="F6" s="1"/>
  <c r="F7" l="1"/>
  <c r="D8"/>
  <c r="F8" s="1"/>
  <c r="F9" l="1"/>
</calcChain>
</file>

<file path=xl/sharedStrings.xml><?xml version="1.0" encoding="utf-8"?>
<sst xmlns="http://schemas.openxmlformats.org/spreadsheetml/2006/main" count="43" uniqueCount="34">
  <si>
    <t>Área:</t>
  </si>
  <si>
    <t>m²</t>
  </si>
  <si>
    <t>Descrição</t>
  </si>
  <si>
    <t>Quantidade</t>
  </si>
  <si>
    <t>Material</t>
  </si>
  <si>
    <t>M. Obra</t>
  </si>
  <si>
    <t>Total</t>
  </si>
  <si>
    <t>SINAPI</t>
  </si>
  <si>
    <t>SERVIÇOS PRELIMINARES</t>
  </si>
  <si>
    <t>M2</t>
  </si>
  <si>
    <t>74209/001</t>
  </si>
  <si>
    <t>Total do Grupo</t>
  </si>
  <si>
    <t>PAVIMENTAÇÃO</t>
  </si>
  <si>
    <t>M</t>
  </si>
  <si>
    <t>Total do Orçamento</t>
  </si>
  <si>
    <t>PLANILHA DE ORÇAMENTO</t>
  </si>
  <si>
    <t>.1 PLACA DE OBRA EM CHAPA DE ACO GALVANIZADO</t>
  </si>
  <si>
    <t>CRONOGRAMA</t>
  </si>
  <si>
    <t>TOTAL</t>
  </si>
  <si>
    <t>MÊS 1</t>
  </si>
  <si>
    <t>COMPOSIÇÃO</t>
  </si>
  <si>
    <t>SINAPI DATA BASE: Abril/2018 Desonerado</t>
  </si>
  <si>
    <t>Taquari, 06 de Junho de 2018.</t>
  </si>
  <si>
    <t xml:space="preserve">.2 JUNTA DE DILATACAO COM ISOPOR 10 MM </t>
  </si>
  <si>
    <t>PINTURA DE DEMARCAÇÃO DA QUADRA</t>
  </si>
  <si>
    <t>.1 PINTURA ACRILICA DE FAIXAS DE DEMARCACAO EM QUADRA POLIESPORTIVA, 5 CMDE LARGURA</t>
  </si>
  <si>
    <t>Obra: Execução de Piso Concreto armado Polido</t>
  </si>
  <si>
    <t>.2 LIMPEZA DE SUPERFICIES COM JATO DE ALTA PRESSAO DE AR E AGUA</t>
  </si>
  <si>
    <t>73806/001</t>
  </si>
  <si>
    <t>PESQUISA</t>
  </si>
  <si>
    <t>.1 PISO EM CONCRETO USINADO 20MPA, ESPESSURA 10 CM, COM ARMACAO EM TELA SOLDADA NERVURADA, CA-60, Q-196, (3,11 KG/M2), DIAMETRO DO FIO = 5,0 MM</t>
  </si>
  <si>
    <t>.3 POLIMENTO E CORTE DE JUNTAS DO PISO</t>
  </si>
  <si>
    <t>BDI = 20,60%</t>
  </si>
  <si>
    <t>ENCARGOS SOCIAIS: 84,16% (HORA) 47,54 MÊS).</t>
  </si>
</sst>
</file>

<file path=xl/styles.xml><?xml version="1.0" encoding="utf-8"?>
<styleSheet xmlns="http://schemas.openxmlformats.org/spreadsheetml/2006/main">
  <numFmts count="1">
    <numFmt numFmtId="164" formatCode="#,##0.0000000"/>
  </numFmts>
  <fonts count="3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rgb="FFFF0000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1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46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31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8" fillId="0" borderId="0"/>
    <xf numFmtId="0" fontId="1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131">
    <xf numFmtId="0" fontId="0" fillId="0" borderId="0" xfId="0"/>
    <xf numFmtId="0" fontId="13" fillId="0" borderId="0" xfId="0" applyFont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0" fillId="0" borderId="0" xfId="0" applyFont="1" applyAlignment="1">
      <alignment horizontal="right"/>
    </xf>
    <xf numFmtId="4" fontId="21" fillId="16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/>
    <xf numFmtId="10" fontId="22" fillId="0" borderId="0" xfId="0" applyNumberFormat="1" applyFont="1"/>
    <xf numFmtId="0" fontId="18" fillId="16" borderId="10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left"/>
    </xf>
    <xf numFmtId="0" fontId="26" fillId="0" borderId="0" xfId="0" applyFont="1" applyFill="1" applyBorder="1" applyAlignment="1"/>
    <xf numFmtId="0" fontId="13" fillId="0" borderId="0" xfId="0" applyFont="1" applyFill="1" applyBorder="1" applyAlignment="1"/>
    <xf numFmtId="4" fontId="13" fillId="0" borderId="12" xfId="0" applyNumberFormat="1" applyFont="1" applyFill="1" applyBorder="1" applyAlignment="1"/>
    <xf numFmtId="0" fontId="13" fillId="0" borderId="13" xfId="0" applyFont="1" applyFill="1" applyBorder="1" applyAlignment="1"/>
    <xf numFmtId="4" fontId="13" fillId="0" borderId="14" xfId="0" applyNumberFormat="1" applyFont="1" applyFill="1" applyBorder="1" applyAlignment="1"/>
    <xf numFmtId="0" fontId="28" fillId="0" borderId="0" xfId="0" applyFont="1" applyFill="1" applyBorder="1" applyAlignment="1"/>
    <xf numFmtId="4" fontId="28" fillId="0" borderId="18" xfId="0" applyNumberFormat="1" applyFont="1" applyFill="1" applyBorder="1" applyAlignment="1"/>
    <xf numFmtId="0" fontId="28" fillId="0" borderId="0" xfId="0" applyFont="1"/>
    <xf numFmtId="0" fontId="28" fillId="0" borderId="19" xfId="0" applyFont="1" applyFill="1" applyBorder="1" applyAlignment="1"/>
    <xf numFmtId="4" fontId="28" fillId="0" borderId="22" xfId="0" applyNumberFormat="1" applyFont="1" applyFill="1" applyBorder="1" applyAlignment="1"/>
    <xf numFmtId="4" fontId="26" fillId="0" borderId="22" xfId="0" applyNumberFormat="1" applyFont="1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4" fontId="0" fillId="0" borderId="14" xfId="0" applyNumberFormat="1" applyFill="1" applyBorder="1" applyAlignment="1"/>
    <xf numFmtId="0" fontId="27" fillId="0" borderId="0" xfId="0" applyFont="1" applyAlignment="1">
      <alignment horizontal="right"/>
    </xf>
    <xf numFmtId="0" fontId="13" fillId="0" borderId="23" xfId="0" applyFont="1" applyFill="1" applyBorder="1" applyAlignment="1"/>
    <xf numFmtId="4" fontId="13" fillId="0" borderId="26" xfId="0" applyNumberFormat="1" applyFont="1" applyFill="1" applyBorder="1" applyAlignment="1"/>
    <xf numFmtId="4" fontId="29" fillId="0" borderId="16" xfId="0" applyNumberFormat="1" applyFont="1" applyFill="1" applyBorder="1" applyAlignment="1"/>
    <xf numFmtId="4" fontId="29" fillId="0" borderId="20" xfId="0" applyNumberFormat="1" applyFont="1" applyFill="1" applyBorder="1" applyAlignment="1"/>
    <xf numFmtId="0" fontId="27" fillId="0" borderId="0" xfId="0" applyFont="1" applyBorder="1" applyAlignment="1">
      <alignment horizontal="right"/>
    </xf>
    <xf numFmtId="0" fontId="0" fillId="0" borderId="27" xfId="0" applyFill="1" applyBorder="1" applyAlignment="1"/>
    <xf numFmtId="4" fontId="13" fillId="0" borderId="23" xfId="0" applyNumberFormat="1" applyFont="1" applyFill="1" applyBorder="1" applyAlignment="1"/>
    <xf numFmtId="4" fontId="21" fillId="16" borderId="28" xfId="0" applyNumberFormat="1" applyFont="1" applyFill="1" applyBorder="1" applyAlignment="1"/>
    <xf numFmtId="0" fontId="13" fillId="0" borderId="0" xfId="0" applyFont="1" applyBorder="1"/>
    <xf numFmtId="0" fontId="0" fillId="0" borderId="0" xfId="0" applyBorder="1"/>
    <xf numFmtId="0" fontId="27" fillId="0" borderId="23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9" fillId="0" borderId="15" xfId="0" applyFont="1" applyFill="1" applyBorder="1" applyAlignment="1"/>
    <xf numFmtId="4" fontId="13" fillId="0" borderId="27" xfId="0" applyNumberFormat="1" applyFont="1" applyFill="1" applyBorder="1" applyAlignment="1"/>
    <xf numFmtId="0" fontId="33" fillId="0" borderId="0" xfId="0" applyFont="1" applyFill="1" applyBorder="1" applyAlignment="1">
      <alignment horizontal="center"/>
    </xf>
    <xf numFmtId="0" fontId="28" fillId="0" borderId="0" xfId="0" applyFont="1" applyBorder="1"/>
    <xf numFmtId="0" fontId="27" fillId="0" borderId="30" xfId="0" applyFont="1" applyBorder="1"/>
    <xf numFmtId="0" fontId="27" fillId="0" borderId="34" xfId="0" applyFont="1" applyBorder="1"/>
    <xf numFmtId="4" fontId="26" fillId="0" borderId="38" xfId="0" applyNumberFormat="1" applyFont="1" applyFill="1" applyBorder="1" applyAlignment="1"/>
    <xf numFmtId="0" fontId="27" fillId="0" borderId="33" xfId="0" applyFont="1" applyBorder="1" applyAlignment="1"/>
    <xf numFmtId="0" fontId="27" fillId="0" borderId="30" xfId="0" applyFont="1" applyBorder="1" applyAlignment="1"/>
    <xf numFmtId="0" fontId="27" fillId="0" borderId="24" xfId="0" applyFont="1" applyBorder="1" applyAlignment="1">
      <alignment horizontal="right"/>
    </xf>
    <xf numFmtId="0" fontId="28" fillId="0" borderId="17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4" fontId="28" fillId="0" borderId="32" xfId="0" applyNumberFormat="1" applyFont="1" applyFill="1" applyBorder="1" applyAlignment="1"/>
    <xf numFmtId="0" fontId="0" fillId="0" borderId="13" xfId="0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4" fontId="32" fillId="0" borderId="12" xfId="0" applyNumberFormat="1" applyFont="1" applyFill="1" applyBorder="1" applyAlignment="1"/>
    <xf numFmtId="4" fontId="34" fillId="0" borderId="24" xfId="0" applyNumberFormat="1" applyFont="1" applyFill="1" applyBorder="1" applyAlignment="1"/>
    <xf numFmtId="4" fontId="34" fillId="0" borderId="12" xfId="0" applyNumberFormat="1" applyFont="1" applyFill="1" applyBorder="1" applyAlignment="1"/>
    <xf numFmtId="4" fontId="29" fillId="24" borderId="16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13" fillId="0" borderId="19" xfId="0" applyFont="1" applyBorder="1"/>
    <xf numFmtId="0" fontId="18" fillId="0" borderId="3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6" fillId="0" borderId="39" xfId="0" applyFont="1" applyFill="1" applyBorder="1" applyAlignment="1"/>
    <xf numFmtId="0" fontId="26" fillId="0" borderId="29" xfId="0" applyFont="1" applyFill="1" applyBorder="1" applyAlignment="1"/>
    <xf numFmtId="4" fontId="26" fillId="16" borderId="29" xfId="0" applyNumberFormat="1" applyFont="1" applyFill="1" applyBorder="1" applyAlignment="1"/>
    <xf numFmtId="4" fontId="28" fillId="16" borderId="11" xfId="0" applyNumberFormat="1" applyFont="1" applyFill="1" applyBorder="1" applyAlignment="1"/>
    <xf numFmtId="10" fontId="28" fillId="0" borderId="11" xfId="0" applyNumberFormat="1" applyFont="1" applyFill="1" applyBorder="1" applyAlignment="1"/>
    <xf numFmtId="4" fontId="13" fillId="16" borderId="11" xfId="0" applyNumberFormat="1" applyFont="1" applyFill="1" applyBorder="1"/>
    <xf numFmtId="0" fontId="13" fillId="0" borderId="24" xfId="0" applyFont="1" applyFill="1" applyBorder="1" applyAlignment="1"/>
    <xf numFmtId="4" fontId="13" fillId="16" borderId="28" xfId="0" applyNumberFormat="1" applyFont="1" applyFill="1" applyBorder="1" applyAlignment="1"/>
    <xf numFmtId="4" fontId="0" fillId="0" borderId="0" xfId="0" applyNumberFormat="1"/>
    <xf numFmtId="0" fontId="35" fillId="0" borderId="0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 vertical="top"/>
    </xf>
    <xf numFmtId="4" fontId="28" fillId="0" borderId="18" xfId="0" applyNumberFormat="1" applyFont="1" applyFill="1" applyBorder="1" applyAlignment="1">
      <alignment vertical="top"/>
    </xf>
    <xf numFmtId="0" fontId="25" fillId="16" borderId="11" xfId="0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vertical="top"/>
    </xf>
    <xf numFmtId="0" fontId="0" fillId="0" borderId="0" xfId="0" applyFill="1"/>
    <xf numFmtId="4" fontId="13" fillId="0" borderId="0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10" fontId="13" fillId="16" borderId="11" xfId="0" applyNumberFormat="1" applyFont="1" applyFill="1" applyBorder="1"/>
    <xf numFmtId="4" fontId="28" fillId="0" borderId="0" xfId="0" applyNumberFormat="1" applyFont="1"/>
    <xf numFmtId="164" fontId="13" fillId="0" borderId="0" xfId="0" applyNumberFormat="1" applyFont="1"/>
    <xf numFmtId="0" fontId="18" fillId="0" borderId="0" xfId="0" applyFont="1" applyFill="1" applyBorder="1" applyAlignment="1">
      <alignment horizontal="center"/>
    </xf>
    <xf numFmtId="10" fontId="21" fillId="0" borderId="11" xfId="0" applyNumberFormat="1" applyFont="1" applyFill="1" applyBorder="1" applyAlignment="1"/>
    <xf numFmtId="4" fontId="13" fillId="16" borderId="11" xfId="0" applyNumberFormat="1" applyFont="1" applyFill="1" applyBorder="1" applyAlignment="1"/>
    <xf numFmtId="0" fontId="36" fillId="0" borderId="0" xfId="0" applyFont="1"/>
    <xf numFmtId="0" fontId="37" fillId="0" borderId="0" xfId="0" applyFont="1"/>
    <xf numFmtId="0" fontId="29" fillId="0" borderId="17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3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33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16" borderId="39" xfId="0" applyFont="1" applyFill="1" applyBorder="1" applyAlignment="1">
      <alignment horizontal="center"/>
    </xf>
    <xf numFmtId="0" fontId="25" fillId="16" borderId="29" xfId="0" applyFont="1" applyFill="1" applyBorder="1" applyAlignment="1">
      <alignment horizontal="center"/>
    </xf>
    <xf numFmtId="0" fontId="25" fillId="16" borderId="35" xfId="0" applyFont="1" applyFill="1" applyBorder="1" applyAlignment="1">
      <alignment horizontal="center"/>
    </xf>
    <xf numFmtId="0" fontId="25" fillId="16" borderId="3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9" xfId="0" applyFont="1" applyBorder="1" applyAlignment="1">
      <alignment horizontal="center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16 2" xfId="42"/>
    <cellStyle name="Normal 7" xfId="43"/>
    <cellStyle name="Nota" xfId="32" builtinId="10" customBuiltin="1"/>
    <cellStyle name="Porcentagem 2" xfId="44"/>
    <cellStyle name="Porcentagem 3 2" xfId="45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ítulo 5" xfId="40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Layout" workbookViewId="0">
      <selection activeCell="M9" sqref="M9"/>
    </sheetView>
  </sheetViews>
  <sheetFormatPr defaultRowHeight="15" customHeight="1"/>
  <cols>
    <col min="1" max="1" width="1.85546875" customWidth="1"/>
    <col min="2" max="2" width="44.85546875" customWidth="1"/>
    <col min="3" max="3" width="8.28515625" customWidth="1"/>
    <col min="4" max="4" width="4.140625" customWidth="1"/>
    <col min="5" max="5" width="9.85546875" customWidth="1"/>
    <col min="6" max="6" width="10.28515625" customWidth="1"/>
    <col min="7" max="7" width="11.28515625" customWidth="1"/>
    <col min="8" max="8" width="7.7109375" style="1" customWidth="1"/>
    <col min="9" max="9" width="2.7109375" style="1" customWidth="1"/>
    <col min="11" max="11" width="9.5703125" bestFit="1" customWidth="1"/>
  </cols>
  <sheetData>
    <row r="1" spans="1:10">
      <c r="A1" s="120" t="s">
        <v>15</v>
      </c>
      <c r="B1" s="120"/>
      <c r="C1" s="120"/>
      <c r="D1" s="120"/>
      <c r="E1" s="120"/>
      <c r="F1" s="120"/>
      <c r="G1" s="120"/>
    </row>
    <row r="2" spans="1:10">
      <c r="A2" s="121" t="s">
        <v>26</v>
      </c>
      <c r="B2" s="121"/>
      <c r="C2" s="121"/>
      <c r="D2" s="121"/>
      <c r="E2" s="121"/>
      <c r="F2" s="121"/>
      <c r="G2" s="121"/>
    </row>
    <row r="3" spans="1:10">
      <c r="A3" s="2" t="s">
        <v>21</v>
      </c>
      <c r="B3" s="61"/>
      <c r="C3" s="61"/>
      <c r="D3" s="61"/>
      <c r="E3" s="61"/>
      <c r="F3" s="61"/>
      <c r="G3" s="61"/>
    </row>
    <row r="4" spans="1:10">
      <c r="A4" s="75" t="s">
        <v>32</v>
      </c>
      <c r="B4" s="43"/>
      <c r="C4" s="61"/>
      <c r="D4" s="61"/>
      <c r="E4" s="61"/>
      <c r="F4" s="61"/>
      <c r="G4" s="61"/>
    </row>
    <row r="5" spans="1:10" s="10" customFormat="1">
      <c r="A5" s="91" t="s">
        <v>33</v>
      </c>
      <c r="B5" s="90"/>
      <c r="C5" s="11"/>
      <c r="D5" s="7"/>
      <c r="E5" s="7"/>
      <c r="F5" s="7"/>
      <c r="G5" s="8"/>
      <c r="H5" s="9"/>
      <c r="I5" s="9"/>
    </row>
    <row r="6" spans="1:10">
      <c r="A6" s="75"/>
      <c r="B6" s="43"/>
      <c r="C6" s="87"/>
      <c r="D6" s="87"/>
      <c r="E6" s="87"/>
      <c r="F6" s="87"/>
      <c r="G6" s="87"/>
    </row>
    <row r="7" spans="1:10">
      <c r="A7" s="3"/>
      <c r="B7" s="4" t="s">
        <v>0</v>
      </c>
      <c r="C7" s="5">
        <v>597.5</v>
      </c>
      <c r="D7" s="6" t="s">
        <v>1</v>
      </c>
      <c r="E7" s="3"/>
      <c r="F7" s="3"/>
      <c r="G7" s="3"/>
    </row>
    <row r="8" spans="1:10" s="10" customFormat="1" ht="12">
      <c r="A8" s="7"/>
      <c r="B8" s="7"/>
      <c r="C8" s="11"/>
      <c r="D8" s="7"/>
      <c r="E8" s="7"/>
      <c r="F8" s="7"/>
      <c r="G8" s="8"/>
      <c r="H8" s="9"/>
      <c r="I8" s="9"/>
    </row>
    <row r="9" spans="1:10">
      <c r="A9" s="122"/>
      <c r="B9" s="122"/>
      <c r="C9" s="122"/>
      <c r="D9" s="122"/>
      <c r="E9" s="122"/>
      <c r="F9" s="122"/>
      <c r="G9" s="122"/>
    </row>
    <row r="10" spans="1:10" s="1" customFormat="1">
      <c r="A10" s="12"/>
      <c r="B10" s="13" t="s">
        <v>2</v>
      </c>
      <c r="C10" s="123" t="s">
        <v>3</v>
      </c>
      <c r="D10" s="124"/>
      <c r="E10" s="78" t="s">
        <v>4</v>
      </c>
      <c r="F10" s="78" t="s">
        <v>5</v>
      </c>
      <c r="G10" s="78" t="s">
        <v>6</v>
      </c>
      <c r="H10" s="125" t="s">
        <v>7</v>
      </c>
      <c r="I10" s="126"/>
      <c r="J10" s="37"/>
    </row>
    <row r="11" spans="1:10" s="1" customFormat="1">
      <c r="A11" s="14">
        <v>1</v>
      </c>
      <c r="B11" s="15" t="s">
        <v>8</v>
      </c>
      <c r="C11" s="16"/>
      <c r="D11" s="17"/>
      <c r="E11" s="18"/>
      <c r="F11" s="18"/>
      <c r="G11" s="16"/>
      <c r="H11" s="46"/>
      <c r="I11" s="45"/>
      <c r="J11" s="37"/>
    </row>
    <row r="12" spans="1:10" s="21" customFormat="1" ht="12">
      <c r="A12" s="19"/>
      <c r="B12" s="41" t="s">
        <v>16</v>
      </c>
      <c r="C12" s="31">
        <v>3</v>
      </c>
      <c r="D12" s="51" t="s">
        <v>9</v>
      </c>
      <c r="E12" s="20">
        <v>317.98</v>
      </c>
      <c r="F12" s="20">
        <v>53.16</v>
      </c>
      <c r="G12" s="20">
        <f>SUM(E12,F12)</f>
        <v>371.14</v>
      </c>
      <c r="H12" s="106" t="s">
        <v>10</v>
      </c>
      <c r="I12" s="107"/>
      <c r="J12" s="44"/>
    </row>
    <row r="13" spans="1:10" s="21" customFormat="1" ht="12">
      <c r="A13" s="19"/>
      <c r="B13" s="22"/>
      <c r="C13" s="32"/>
      <c r="D13" s="52"/>
      <c r="E13" s="23">
        <f>C12*E12</f>
        <v>953.94</v>
      </c>
      <c r="F13" s="23">
        <f>C12*F12</f>
        <v>159.47999999999999</v>
      </c>
      <c r="G13" s="24">
        <f>SUM(E13:F13)</f>
        <v>1113.42</v>
      </c>
      <c r="H13" s="108"/>
      <c r="I13" s="109"/>
    </row>
    <row r="14" spans="1:10" s="21" customFormat="1" ht="24">
      <c r="A14" s="19"/>
      <c r="B14" s="82" t="s">
        <v>27</v>
      </c>
      <c r="C14" s="79">
        <v>597.5</v>
      </c>
      <c r="D14" s="76" t="s">
        <v>9</v>
      </c>
      <c r="E14" s="77">
        <v>0.5</v>
      </c>
      <c r="F14" s="77">
        <v>1.18</v>
      </c>
      <c r="G14" s="77">
        <f>SUM(E14,F14)</f>
        <v>1.68</v>
      </c>
      <c r="H14" s="112" t="s">
        <v>28</v>
      </c>
      <c r="I14" s="113"/>
      <c r="J14" s="44"/>
    </row>
    <row r="15" spans="1:10" s="21" customFormat="1" ht="12">
      <c r="A15" s="19"/>
      <c r="B15" s="83"/>
      <c r="C15" s="32"/>
      <c r="D15" s="52"/>
      <c r="E15" s="23">
        <f>C14*E14</f>
        <v>298.75</v>
      </c>
      <c r="F15" s="23">
        <f>C14*F14</f>
        <v>705.05</v>
      </c>
      <c r="G15" s="24">
        <f>SUM(E15:F15)</f>
        <v>1003.8</v>
      </c>
      <c r="H15" s="114"/>
      <c r="I15" s="115"/>
    </row>
    <row r="16" spans="1:10">
      <c r="A16" s="19"/>
      <c r="B16" s="25"/>
      <c r="C16" s="57"/>
      <c r="D16" s="54"/>
      <c r="E16" s="27"/>
      <c r="F16" s="27"/>
      <c r="G16" s="18"/>
      <c r="H16" s="48"/>
      <c r="I16" s="49"/>
      <c r="J16" s="38"/>
    </row>
    <row r="17" spans="1:11" s="1" customFormat="1" ht="15.75" thickBot="1">
      <c r="A17" s="14"/>
      <c r="B17" s="29" t="s">
        <v>11</v>
      </c>
      <c r="C17" s="58"/>
      <c r="D17" s="55"/>
      <c r="E17" s="30">
        <f>SUM(E13,E15)</f>
        <v>1252.69</v>
      </c>
      <c r="F17" s="30">
        <f>SUM(F13,F15)</f>
        <v>864.53</v>
      </c>
      <c r="G17" s="30">
        <f>SUM(E17:F17)</f>
        <v>2117.2200000000003</v>
      </c>
      <c r="H17" s="50"/>
      <c r="I17" s="39"/>
      <c r="J17" s="37"/>
    </row>
    <row r="18" spans="1:11" s="1" customFormat="1">
      <c r="A18" s="14">
        <v>2</v>
      </c>
      <c r="B18" s="15" t="s">
        <v>12</v>
      </c>
      <c r="C18" s="59"/>
      <c r="D18" s="56"/>
      <c r="E18" s="18"/>
      <c r="F18" s="18"/>
      <c r="G18" s="18"/>
      <c r="H18" s="110"/>
      <c r="I18" s="111"/>
      <c r="J18" s="37"/>
    </row>
    <row r="19" spans="1:11" s="21" customFormat="1" ht="12" customHeight="1">
      <c r="A19" s="19"/>
      <c r="B19" s="92" t="s">
        <v>30</v>
      </c>
      <c r="C19" s="60">
        <v>597.5</v>
      </c>
      <c r="D19" s="51" t="s">
        <v>9</v>
      </c>
      <c r="E19" s="20">
        <v>47.42</v>
      </c>
      <c r="F19" s="20">
        <v>11.74</v>
      </c>
      <c r="G19" s="53">
        <f>SUM(E19,F19)</f>
        <v>59.160000000000004</v>
      </c>
      <c r="H19" s="94" t="s">
        <v>20</v>
      </c>
      <c r="I19" s="95"/>
      <c r="J19" s="44"/>
    </row>
    <row r="20" spans="1:11" s="21" customFormat="1" ht="27.75" customHeight="1">
      <c r="A20" s="19"/>
      <c r="B20" s="93"/>
      <c r="C20" s="32"/>
      <c r="D20" s="52"/>
      <c r="E20" s="23">
        <f>C19*E19</f>
        <v>28333.45</v>
      </c>
      <c r="F20" s="23">
        <f>C19*F19</f>
        <v>7014.6500000000005</v>
      </c>
      <c r="G20" s="47">
        <f>SUM(E20:F20)</f>
        <v>35348.1</v>
      </c>
      <c r="H20" s="96"/>
      <c r="I20" s="97"/>
      <c r="J20" s="44"/>
    </row>
    <row r="21" spans="1:11" s="21" customFormat="1" ht="12" customHeight="1">
      <c r="A21" s="19"/>
      <c r="B21" s="92" t="s">
        <v>23</v>
      </c>
      <c r="C21" s="31">
        <f>99.8*0.07</f>
        <v>6.9860000000000007</v>
      </c>
      <c r="D21" s="51" t="s">
        <v>9</v>
      </c>
      <c r="E21" s="20">
        <v>7.04</v>
      </c>
      <c r="F21" s="20">
        <v>4.6900000000000004</v>
      </c>
      <c r="G21" s="20">
        <f>SUM(E21,F21)</f>
        <v>11.73</v>
      </c>
      <c r="H21" s="116">
        <v>68328</v>
      </c>
      <c r="I21" s="117"/>
      <c r="J21" s="44"/>
    </row>
    <row r="22" spans="1:11" s="21" customFormat="1" ht="24.75" customHeight="1">
      <c r="A22" s="19"/>
      <c r="B22" s="93"/>
      <c r="C22" s="32"/>
      <c r="D22" s="52"/>
      <c r="E22" s="23">
        <f>C21*E21</f>
        <v>49.181440000000002</v>
      </c>
      <c r="F22" s="23">
        <f>C21*F21</f>
        <v>32.764340000000004</v>
      </c>
      <c r="G22" s="24">
        <f>SUM(E22:F22)</f>
        <v>81.945780000000013</v>
      </c>
      <c r="H22" s="118"/>
      <c r="I22" s="119"/>
      <c r="J22" s="44"/>
    </row>
    <row r="23" spans="1:11" s="21" customFormat="1" ht="12" customHeight="1">
      <c r="A23" s="19"/>
      <c r="B23" s="92" t="s">
        <v>31</v>
      </c>
      <c r="C23" s="31">
        <v>597.5</v>
      </c>
      <c r="D23" s="51" t="s">
        <v>9</v>
      </c>
      <c r="E23" s="20">
        <v>0.79</v>
      </c>
      <c r="F23" s="20">
        <v>7</v>
      </c>
      <c r="G23" s="20">
        <f>SUM(E23,F23)</f>
        <v>7.79</v>
      </c>
      <c r="H23" s="94" t="s">
        <v>29</v>
      </c>
      <c r="I23" s="95"/>
      <c r="J23" s="44"/>
    </row>
    <row r="24" spans="1:11" s="21" customFormat="1" ht="21.75" customHeight="1">
      <c r="A24" s="19"/>
      <c r="B24" s="93"/>
      <c r="C24" s="32"/>
      <c r="D24" s="52"/>
      <c r="E24" s="23">
        <f>C23*E23</f>
        <v>472.02500000000003</v>
      </c>
      <c r="F24" s="23">
        <f>C23*F23</f>
        <v>4182.5</v>
      </c>
      <c r="G24" s="24">
        <f>SUM(E24:F24)</f>
        <v>4654.5249999999996</v>
      </c>
      <c r="H24" s="96"/>
      <c r="I24" s="97"/>
      <c r="J24" s="44"/>
      <c r="K24" s="85"/>
    </row>
    <row r="25" spans="1:11">
      <c r="A25" s="19"/>
      <c r="B25" s="25"/>
      <c r="C25" s="57"/>
      <c r="D25" s="54"/>
      <c r="E25" s="27"/>
      <c r="F25" s="27"/>
      <c r="G25" s="18"/>
      <c r="H25" s="102"/>
      <c r="I25" s="103"/>
      <c r="J25" s="38"/>
    </row>
    <row r="26" spans="1:11" s="1" customFormat="1" ht="15.75" thickBot="1">
      <c r="A26" s="14"/>
      <c r="B26" s="29" t="s">
        <v>11</v>
      </c>
      <c r="C26" s="58"/>
      <c r="D26" s="55"/>
      <c r="E26" s="30">
        <f>SUM(E20,E22,E24)</f>
        <v>28854.656440000002</v>
      </c>
      <c r="F26" s="30">
        <f>SUM(F20,F22,F24)</f>
        <v>11229.914339999999</v>
      </c>
      <c r="G26" s="30">
        <f>SUM(E26:F26)</f>
        <v>40084.570780000002</v>
      </c>
      <c r="H26" s="104"/>
      <c r="I26" s="105"/>
      <c r="J26" s="37"/>
      <c r="K26" s="86"/>
    </row>
    <row r="27" spans="1:11" s="1" customFormat="1">
      <c r="A27" s="14">
        <v>3</v>
      </c>
      <c r="B27" s="15" t="s">
        <v>24</v>
      </c>
      <c r="C27" s="59"/>
      <c r="D27" s="56"/>
      <c r="E27" s="18"/>
      <c r="F27" s="18"/>
      <c r="G27" s="18"/>
      <c r="H27" s="110"/>
      <c r="I27" s="111"/>
      <c r="J27" s="37"/>
    </row>
    <row r="28" spans="1:11" s="21" customFormat="1" ht="12" customHeight="1">
      <c r="A28" s="19"/>
      <c r="B28" s="92" t="s">
        <v>25</v>
      </c>
      <c r="C28" s="60">
        <v>343.96</v>
      </c>
      <c r="D28" s="51" t="s">
        <v>13</v>
      </c>
      <c r="E28" s="20">
        <v>0.5</v>
      </c>
      <c r="F28" s="20">
        <v>8.5500000000000007</v>
      </c>
      <c r="G28" s="53">
        <f>SUM(E28,F28)</f>
        <v>9.0500000000000007</v>
      </c>
      <c r="H28" s="98">
        <v>41595</v>
      </c>
      <c r="I28" s="99"/>
      <c r="J28" s="44"/>
    </row>
    <row r="29" spans="1:11" s="21" customFormat="1" ht="27.75" customHeight="1">
      <c r="A29" s="19"/>
      <c r="B29" s="93"/>
      <c r="C29" s="32"/>
      <c r="D29" s="52"/>
      <c r="E29" s="23">
        <f>C28*E28</f>
        <v>171.98</v>
      </c>
      <c r="F29" s="23">
        <f>C28*F28</f>
        <v>2940.8580000000002</v>
      </c>
      <c r="G29" s="47">
        <f>SUM(E29:F29)</f>
        <v>3112.8380000000002</v>
      </c>
      <c r="H29" s="100"/>
      <c r="I29" s="101"/>
      <c r="J29" s="44"/>
    </row>
    <row r="30" spans="1:11">
      <c r="A30" s="19"/>
      <c r="B30" s="25"/>
      <c r="C30" s="57"/>
      <c r="D30" s="54"/>
      <c r="E30" s="27"/>
      <c r="F30" s="27"/>
      <c r="G30" s="18"/>
      <c r="H30" s="102"/>
      <c r="I30" s="103"/>
      <c r="J30" s="38"/>
    </row>
    <row r="31" spans="1:11" s="1" customFormat="1" ht="15.75" thickBot="1">
      <c r="A31" s="14"/>
      <c r="B31" s="29" t="s">
        <v>11</v>
      </c>
      <c r="C31" s="58"/>
      <c r="D31" s="55"/>
      <c r="E31" s="30">
        <f>SUM(E29)</f>
        <v>171.98</v>
      </c>
      <c r="F31" s="30">
        <f>SUM(F29)</f>
        <v>2940.8580000000002</v>
      </c>
      <c r="G31" s="30">
        <f>SUM(E31:F31)</f>
        <v>3112.8380000000002</v>
      </c>
      <c r="H31" s="104"/>
      <c r="I31" s="105"/>
      <c r="J31" s="37"/>
    </row>
    <row r="32" spans="1:11">
      <c r="A32" s="19"/>
      <c r="B32" s="34"/>
      <c r="C32" s="42"/>
      <c r="D32" s="26"/>
      <c r="E32" s="27"/>
      <c r="F32" s="27"/>
      <c r="G32" s="18"/>
      <c r="H32" s="28"/>
      <c r="I32" s="33"/>
    </row>
    <row r="33" spans="1:9" s="1" customFormat="1" ht="16.149999999999999" customHeight="1" thickBot="1">
      <c r="A33" s="15"/>
      <c r="B33" s="29" t="s">
        <v>14</v>
      </c>
      <c r="C33" s="35"/>
      <c r="D33" s="29"/>
      <c r="E33" s="36">
        <f>SUM(E17,E26,E31)</f>
        <v>30279.326440000001</v>
      </c>
      <c r="F33" s="36">
        <f>SUM(F17,F26,F31)</f>
        <v>15035.30234</v>
      </c>
      <c r="G33" s="36">
        <f>SUM(E33:F33)</f>
        <v>45314.628779999999</v>
      </c>
      <c r="H33" s="28"/>
      <c r="I33" s="33"/>
    </row>
    <row r="35" spans="1:9" ht="15" customHeight="1">
      <c r="G35" s="40" t="s">
        <v>22</v>
      </c>
      <c r="H35" s="40"/>
      <c r="I35" s="40"/>
    </row>
    <row r="38" spans="1:9" ht="15" customHeight="1">
      <c r="E38" s="74"/>
      <c r="F38" s="74"/>
      <c r="G38" s="74"/>
    </row>
    <row r="45" spans="1:9" ht="15" customHeight="1">
      <c r="F45" s="74"/>
    </row>
  </sheetData>
  <sheetProtection selectLockedCells="1" selectUnlockedCells="1"/>
  <mergeCells count="19">
    <mergeCell ref="A1:G1"/>
    <mergeCell ref="A2:G2"/>
    <mergeCell ref="A9:G9"/>
    <mergeCell ref="C10:D10"/>
    <mergeCell ref="H10:I10"/>
    <mergeCell ref="B23:B24"/>
    <mergeCell ref="H23:I24"/>
    <mergeCell ref="H28:I29"/>
    <mergeCell ref="H30:I31"/>
    <mergeCell ref="H12:I13"/>
    <mergeCell ref="H19:I20"/>
    <mergeCell ref="H18:I18"/>
    <mergeCell ref="B19:B20"/>
    <mergeCell ref="H14:I15"/>
    <mergeCell ref="H25:I26"/>
    <mergeCell ref="H27:I27"/>
    <mergeCell ref="B28:B29"/>
    <mergeCell ref="B21:B22"/>
    <mergeCell ref="H21:I22"/>
  </mergeCells>
  <printOptions horizontalCentered="1"/>
  <pageMargins left="0.50847222222222221" right="7.8472222222222221E-2" top="0.78749999999999998" bottom="0.78749999999999998" header="0.51180555555555551" footer="0.51180555555555551"/>
  <pageSetup scale="92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H18" sqref="H18"/>
    </sheetView>
  </sheetViews>
  <sheetFormatPr defaultRowHeight="15"/>
  <cols>
    <col min="1" max="1" width="2.42578125" customWidth="1"/>
    <col min="2" max="2" width="31.5703125" customWidth="1"/>
    <col min="3" max="3" width="12.28515625" customWidth="1"/>
    <col min="4" max="4" width="10" customWidth="1"/>
    <col min="5" max="5" width="9.140625" customWidth="1"/>
    <col min="6" max="6" width="10.140625" bestFit="1" customWidth="1"/>
    <col min="7" max="7" width="8.7109375" customWidth="1"/>
  </cols>
  <sheetData>
    <row r="1" spans="1:7">
      <c r="A1" s="121" t="s">
        <v>17</v>
      </c>
      <c r="B1" s="121"/>
      <c r="C1" s="121"/>
      <c r="D1" s="121"/>
      <c r="E1" s="121"/>
      <c r="F1" s="121"/>
      <c r="G1" s="121"/>
    </row>
    <row r="2" spans="1:7">
      <c r="A2" s="121" t="str">
        <f>'Orçamento Geral'!A2:G2</f>
        <v>Obra: Execução de Piso Concreto armado Polido</v>
      </c>
      <c r="B2" s="121"/>
      <c r="C2" s="121"/>
      <c r="D2" s="121"/>
      <c r="E2" s="121"/>
      <c r="F2" s="121"/>
      <c r="G2" s="121"/>
    </row>
    <row r="3" spans="1:7">
      <c r="A3" s="122"/>
      <c r="B3" s="122"/>
      <c r="C3" s="122"/>
      <c r="D3" s="122"/>
      <c r="E3" s="122"/>
      <c r="F3" s="37"/>
      <c r="G3" s="37"/>
    </row>
    <row r="4" spans="1:7">
      <c r="A4" s="127"/>
      <c r="B4" s="127"/>
      <c r="C4" s="127"/>
      <c r="D4" s="127"/>
      <c r="E4" s="127"/>
      <c r="F4" s="62"/>
      <c r="G4" s="62"/>
    </row>
    <row r="5" spans="1:7">
      <c r="A5" s="63"/>
      <c r="B5" s="64" t="s">
        <v>2</v>
      </c>
      <c r="C5" s="65" t="s">
        <v>18</v>
      </c>
      <c r="D5" s="128" t="s">
        <v>19</v>
      </c>
      <c r="E5" s="128"/>
      <c r="F5" s="129" t="s">
        <v>18</v>
      </c>
      <c r="G5" s="130"/>
    </row>
    <row r="6" spans="1:7">
      <c r="A6" s="66">
        <v>1</v>
      </c>
      <c r="B6" s="67" t="str">
        <f>'Orçamento Geral'!B11</f>
        <v>SERVIÇOS PRELIMINARES</v>
      </c>
      <c r="C6" s="68">
        <f>'Orçamento Geral'!G17</f>
        <v>2117.2200000000003</v>
      </c>
      <c r="D6" s="69">
        <f t="shared" ref="D6:D9" si="0">C6*E6</f>
        <v>2117.2200000000003</v>
      </c>
      <c r="E6" s="70">
        <v>1</v>
      </c>
      <c r="F6" s="71">
        <f>D6</f>
        <v>2117.2200000000003</v>
      </c>
      <c r="G6" s="84">
        <f>E6</f>
        <v>1</v>
      </c>
    </row>
    <row r="7" spans="1:7">
      <c r="A7" s="66">
        <v>2</v>
      </c>
      <c r="B7" s="67" t="str">
        <f>'Orçamento Geral'!B18</f>
        <v>PAVIMENTAÇÃO</v>
      </c>
      <c r="C7" s="68">
        <f>'Orçamento Geral'!G26</f>
        <v>40084.570780000002</v>
      </c>
      <c r="D7" s="69">
        <f t="shared" si="0"/>
        <v>40084.570780000002</v>
      </c>
      <c r="E7" s="70">
        <v>1</v>
      </c>
      <c r="F7" s="71">
        <f t="shared" ref="F7:F9" si="1">D7</f>
        <v>40084.570780000002</v>
      </c>
      <c r="G7" s="84">
        <f t="shared" ref="G7:G9" si="2">E7</f>
        <v>1</v>
      </c>
    </row>
    <row r="8" spans="1:7">
      <c r="A8" s="66">
        <v>3</v>
      </c>
      <c r="B8" s="67" t="str">
        <f>'Orçamento Geral'!B27</f>
        <v>PINTURA DE DEMARCAÇÃO DA QUADRA</v>
      </c>
      <c r="C8" s="68">
        <f>'Orçamento Geral'!G31</f>
        <v>3112.8380000000002</v>
      </c>
      <c r="D8" s="69">
        <f t="shared" si="0"/>
        <v>3112.8380000000002</v>
      </c>
      <c r="E8" s="70">
        <v>1</v>
      </c>
      <c r="F8" s="71">
        <f t="shared" si="1"/>
        <v>3112.8380000000002</v>
      </c>
      <c r="G8" s="84">
        <f t="shared" si="2"/>
        <v>1</v>
      </c>
    </row>
    <row r="9" spans="1:7" ht="15.75" thickBot="1">
      <c r="A9" s="72"/>
      <c r="B9" s="29" t="s">
        <v>14</v>
      </c>
      <c r="C9" s="73">
        <f>'Orçamento Geral'!G33</f>
        <v>45314.628779999999</v>
      </c>
      <c r="D9" s="89">
        <f t="shared" si="0"/>
        <v>45314.628779999999</v>
      </c>
      <c r="E9" s="88">
        <v>1</v>
      </c>
      <c r="F9" s="71">
        <f t="shared" si="1"/>
        <v>45314.628779999999</v>
      </c>
      <c r="G9" s="84">
        <f t="shared" si="2"/>
        <v>1</v>
      </c>
    </row>
    <row r="11" spans="1:7">
      <c r="E11" s="80"/>
      <c r="F11" s="80"/>
      <c r="G11" s="81" t="str">
        <f>'Orçamento Geral'!G35</f>
        <v>Taquari, 06 de Junho de 2018.</v>
      </c>
    </row>
  </sheetData>
  <mergeCells count="6">
    <mergeCell ref="A1:G1"/>
    <mergeCell ref="A2:G2"/>
    <mergeCell ref="A3:E3"/>
    <mergeCell ref="A4:E4"/>
    <mergeCell ref="D5:E5"/>
    <mergeCell ref="F5:G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Geral</vt:lpstr>
      <vt:lpstr>Cronograma</vt:lpstr>
      <vt:lpstr>Cronograma!Area_de_impressao</vt:lpstr>
      <vt:lpstr>'Orçamento Geral'!Area_de_impressao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asilveira</cp:lastModifiedBy>
  <cp:lastPrinted>2018-07-10T17:44:13Z</cp:lastPrinted>
  <dcterms:created xsi:type="dcterms:W3CDTF">2013-10-22T23:31:42Z</dcterms:created>
  <dcterms:modified xsi:type="dcterms:W3CDTF">2018-07-16T17:07:34Z</dcterms:modified>
</cp:coreProperties>
</file>